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2"/>
  <workbookPr defaultThemeVersion="166925"/>
  <mc:AlternateContent xmlns:mc="http://schemas.openxmlformats.org/markup-compatibility/2006">
    <mc:Choice Requires="x15">
      <x15ac:absPath xmlns:x15ac="http://schemas.microsoft.com/office/spreadsheetml/2010/11/ac" url="https://pedagogicaedu-my.sharepoint.com/personal/jlriosh_upn_edu_co/Documents/1. Convocatoria extensión/Documentos convocatoria 2/"/>
    </mc:Choice>
  </mc:AlternateContent>
  <xr:revisionPtr revIDLastSave="0" documentId="8_{C9FBBC73-EC9C-4D6B-960D-25CC871B2049}" xr6:coauthVersionLast="47" xr6:coauthVersionMax="47" xr10:uidLastSave="{00000000-0000-0000-0000-000000000000}"/>
  <bookViews>
    <workbookView xWindow="0" yWindow="0" windowWidth="28800" windowHeight="12225" firstSheet="1" activeTab="1" xr2:uid="{00000000-000D-0000-FFFF-FFFF00000000}"/>
  </bookViews>
  <sheets>
    <sheet name="Instructivo" sheetId="2" r:id="rId1"/>
    <sheet name="GLOBAL UPN AJUSTADO (2)"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4" l="1"/>
  <c r="G48" i="4"/>
  <c r="G47" i="4"/>
  <c r="G46" i="4"/>
  <c r="F46" i="4"/>
  <c r="G45" i="4"/>
  <c r="G44" i="4"/>
  <c r="G43" i="4"/>
  <c r="F44" i="4"/>
  <c r="F43" i="4"/>
  <c r="H40" i="4"/>
  <c r="F40" i="4"/>
  <c r="H37" i="4"/>
  <c r="F37" i="4"/>
  <c r="H34" i="4"/>
  <c r="G34" i="4"/>
  <c r="F27" i="4"/>
  <c r="F19" i="4"/>
  <c r="F16" i="4"/>
  <c r="F6" i="4"/>
  <c r="H6" i="4"/>
  <c r="F39" i="4" l="1"/>
  <c r="F38" i="4"/>
  <c r="F21" i="4"/>
  <c r="G12" i="4" l="1"/>
  <c r="F30" i="4"/>
  <c r="H30" i="4" s="1"/>
  <c r="H27" i="4"/>
  <c r="H39" i="4"/>
  <c r="H38" i="4"/>
  <c r="F18" i="4"/>
  <c r="H21" i="4"/>
  <c r="F22" i="4"/>
  <c r="H22" i="4" s="1"/>
  <c r="F20" i="4"/>
  <c r="F17" i="4"/>
  <c r="F23" i="4" s="1"/>
  <c r="H16" i="4"/>
  <c r="F11" i="4"/>
  <c r="F10" i="4"/>
  <c r="H10" i="4" s="1"/>
  <c r="F9" i="4"/>
  <c r="H9" i="4" s="1"/>
  <c r="F7" i="4"/>
  <c r="H7" i="4" s="1"/>
  <c r="F8" i="4"/>
  <c r="F5" i="4"/>
  <c r="F12" i="4" s="1"/>
  <c r="H5" i="4" l="1"/>
  <c r="F24" i="4"/>
  <c r="H17" i="4"/>
  <c r="F29" i="4" l="1"/>
  <c r="F31" i="4"/>
  <c r="H31" i="4" s="1"/>
  <c r="F33" i="4"/>
  <c r="H33" i="4" s="1"/>
  <c r="F28" i="4"/>
  <c r="F32" i="4"/>
  <c r="H32" i="4" s="1"/>
  <c r="H20" i="4"/>
  <c r="H19" i="4"/>
  <c r="H18" i="4"/>
  <c r="H23" i="4" s="1"/>
  <c r="H11" i="4"/>
  <c r="H8" i="4"/>
  <c r="H12" i="4" s="1"/>
  <c r="H24" i="4" s="1"/>
  <c r="H28" i="4" l="1"/>
  <c r="F34" i="4"/>
  <c r="G29" i="4"/>
  <c r="H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RODRIGUEZ RODRIGUEZ</author>
    <author>JULIA LILIANA RIOS HERRERA</author>
    <author>tc={71CB7745-DC68-4183-B10F-03CEA0711E5B}</author>
    <author>tc={D7258C59-0547-4336-85F0-351E37B0FE85}</author>
  </authors>
  <commentList>
    <comment ref="C4" authorId="0" shapeId="0" xr:uid="{C7FF60BA-A9DF-4A51-AE7E-9D6F3ED53EE5}">
      <text>
        <t>MARCELA RODRIGUEZ RODRIGUEZ:
Ingresar el total de personas requeridas por cada rol</t>
      </text>
    </comment>
    <comment ref="D4" authorId="0" shapeId="0" xr:uid="{86E4454D-E1FA-4574-B8F5-F65A2D621E23}">
      <text>
        <t>MARCELA RODRIGUEZ RODRIGUEZ:
Ingresar el total de horas que se dedicarán al proyecto.</t>
      </text>
    </comment>
    <comment ref="E4" authorId="1" shapeId="0" xr:uid="{78B175F1-5D2D-4480-9E0E-B52E2561D86C}">
      <text>
        <t>JULIA LILIANA RIOS HERRERA:
Aquí se incluyeron los valores máximos por hora que se pueden reconocer por Resolución de Incentivos según lo establecido en la resolución 0859 del 05 de noviembre de 2021.</t>
      </text>
    </comment>
    <comment ref="G4" authorId="0" shapeId="0" xr:uid="{756E9135-6F36-42AB-9D53-AD25E0D51228}">
      <text>
        <t>MARCELA RODRIGUEZ RODRIGUEZ:
La contrapartida siempre es un aporte en especie de la UPN, es decir la Universidad no concede recursos para ejecutar el proyecto, sin embargo, puede reconocer horas de dedicación, vía plan de trabajo docente. 
Si el proyecto va a incluir contrapartida en horas de trabajo docente por favor, el producto del valor de la hora que se le paga al docente actualmente por nómina multiplicado por el número de horas a destinar al proyecto por plan de trabajo docente.</t>
      </text>
    </comment>
    <comment ref="A5" authorId="1" shapeId="0" xr:uid="{37079E41-6085-40CF-A632-4367F2234996}">
      <text>
        <t>JULIA LILIANA RIOS HERRERA:
Aplica únicamente para proyectos con un presupuesto superior a 1.000 SMLMV</t>
      </text>
    </comment>
    <comment ref="A6" authorId="1" shapeId="0" xr:uid="{378A4897-5D3D-431D-848B-FEB36AD60969}">
      <text>
        <r>
          <rPr>
            <b/>
            <sz val="9"/>
            <color indexed="81"/>
            <rFont val="Tahoma"/>
            <charset val="1"/>
          </rPr>
          <t>JULIA LILIANA RIOS HERRERA:</t>
        </r>
        <r>
          <rPr>
            <sz val="9"/>
            <color indexed="81"/>
            <rFont val="Tahoma"/>
            <charset val="1"/>
          </rPr>
          <t xml:space="preserve">
Todo proyecto SAR debe tener coordinador</t>
        </r>
      </text>
    </comment>
    <comment ref="A10" authorId="2" shapeId="0" xr:uid="{71CB7745-DC68-4183-B10F-03CEA0711E5B}">
      <text>
        <t>[Threaded comment]
Your version of Excel allows you to read this threaded comment; however, any edits to it will get removed if the file is opened in a newer version of Excel. Learn more: https://go.microsoft.com/fwlink/?linkid=870924
Comment:
    Se considera como personal de apoyo: estudiante UPN, técnico, tecnólogo y bachiller</t>
      </text>
    </comment>
    <comment ref="G26" authorId="0" shapeId="0" xr:uid="{55339A22-57FC-4528-BAC9-1039B33B1A41}">
      <text>
        <t xml:space="preserve">MARCELA RODRIGUEZ RODRIGUEZ:
La contrapartida siempre es un aporte en especie de la UPN. Estos pueden ser uso de su capacidad instalada como instalaciones, software, etc. </t>
      </text>
    </comment>
    <comment ref="C27" authorId="1" shapeId="0" xr:uid="{F3E06E9A-2309-4FF9-8C9F-98F3995C6DD0}">
      <text>
        <t>JULIA LILIANA RIOS HERRERA:
Colocar el número de estudiantes que ingresarán a la plataforma</t>
      </text>
    </comment>
    <comment ref="D27" authorId="3" shapeId="0" xr:uid="{D7258C59-0547-4336-85F0-351E37B0FE85}">
      <text>
        <t xml:space="preserve">[Threaded comment]
Your version of Excel allows you to read this threaded comment; however, any edits to it will get removed if the file is opened in a newer version of Excel. Learn more: https://go.microsoft.com/fwlink/?linkid=870924
Comment:
    Cantidad de horas del proceso formativo </t>
      </text>
    </comment>
    <comment ref="D30" authorId="1" shapeId="0" xr:uid="{3911403E-54FE-435F-B941-E994367CDC20}">
      <text>
        <r>
          <rPr>
            <b/>
            <sz val="9"/>
            <color indexed="81"/>
            <rFont val="Tahoma"/>
            <charset val="1"/>
          </rPr>
          <t>JULIA LILIANA RIOS HERRERA:</t>
        </r>
        <r>
          <rPr>
            <sz val="9"/>
            <color indexed="81"/>
            <rFont val="Tahoma"/>
            <charset val="1"/>
          </rPr>
          <t xml:space="preserve">
No aplica, por favor dejar el valor en 1</t>
        </r>
      </text>
    </comment>
    <comment ref="D31" authorId="1" shapeId="0" xr:uid="{16AEE34E-2625-4EF7-AAA9-D14A7BB63DE3}">
      <text>
        <r>
          <rPr>
            <b/>
            <sz val="9"/>
            <color indexed="81"/>
            <rFont val="Tahoma"/>
            <charset val="1"/>
          </rPr>
          <t>JULIA LILIANA RIOS HERRERA:</t>
        </r>
        <r>
          <rPr>
            <sz val="9"/>
            <color indexed="81"/>
            <rFont val="Tahoma"/>
            <charset val="1"/>
          </rPr>
          <t xml:space="preserve">
No aplica, por favor dejar el valor en 1</t>
        </r>
      </text>
    </comment>
    <comment ref="D32" authorId="1" shapeId="0" xr:uid="{351561CD-6C14-4C29-A6CB-61E2C9B612E3}">
      <text>
        <r>
          <rPr>
            <b/>
            <sz val="9"/>
            <color indexed="81"/>
            <rFont val="Tahoma"/>
            <charset val="1"/>
          </rPr>
          <t>JULIA LILIANA RIOS HERRERA:</t>
        </r>
        <r>
          <rPr>
            <sz val="9"/>
            <color indexed="81"/>
            <rFont val="Tahoma"/>
            <charset val="1"/>
          </rPr>
          <t xml:space="preserve">
No aplica, por favor dejar el valor en 1</t>
        </r>
      </text>
    </comment>
    <comment ref="D33" authorId="1" shapeId="0" xr:uid="{B9BAFD9C-7F9B-468C-BAA8-0FBE2F83A777}">
      <text>
        <r>
          <rPr>
            <b/>
            <sz val="9"/>
            <color indexed="81"/>
            <rFont val="Tahoma"/>
            <charset val="1"/>
          </rPr>
          <t>JULIA LILIANA RIOS HERRERA:</t>
        </r>
        <r>
          <rPr>
            <sz val="9"/>
            <color indexed="81"/>
            <rFont val="Tahoma"/>
            <charset val="1"/>
          </rPr>
          <t xml:space="preserve">
No aplica, por favor dejar el valor en 1</t>
        </r>
      </text>
    </comment>
  </commentList>
</comments>
</file>

<file path=xl/sharedStrings.xml><?xml version="1.0" encoding="utf-8"?>
<sst xmlns="http://schemas.openxmlformats.org/spreadsheetml/2006/main" count="103" uniqueCount="68">
  <si>
    <t xml:space="preserve">No. </t>
  </si>
  <si>
    <t>INSTRUCTIVO</t>
  </si>
  <si>
    <t>Ir a la hoja de cálculo número dos de PRESUPUESTO para ingresar la información correspondiente</t>
  </si>
  <si>
    <t>Identificar si el personal que desarrollará la propuesta será vinculado por Resolución de incentivos (Solo docentes y personal dela UPN) o por contrato de prestación de servicios</t>
  </si>
  <si>
    <t xml:space="preserve"> Diligenciar la sección del presupuesto que corresponda: Sección 1 para el personal que se vinculará por resolución de incentivos y/o la sección 2 para el personal que se vinculará por contrato de prestación de servicios.</t>
  </si>
  <si>
    <t>Ingrese la información del personal que participará en el desarrollo de la propuesta. La información numérica se debe ingresar en las columnas de color verde.</t>
  </si>
  <si>
    <t>Usar los campos propuestos para gastos generales en los casos en que aplique</t>
  </si>
  <si>
    <t>Gastos de viajes y viáticos se diligenciarán solamente en los casos en que la propuesta incluya viajes</t>
  </si>
  <si>
    <r>
      <rPr>
        <b/>
        <sz val="11"/>
        <color theme="1"/>
        <rFont val="Calibri"/>
        <family val="2"/>
        <scheme val="minor"/>
      </rPr>
      <t>Nota</t>
    </r>
    <r>
      <rPr>
        <sz val="11"/>
        <color theme="1"/>
        <rFont val="Calibri"/>
        <family val="2"/>
        <scheme val="minor"/>
      </rPr>
      <t>: Por favor, no modificar las fórmulas del excel.</t>
    </r>
  </si>
  <si>
    <t>PRESUPUESTO GLOBAL</t>
  </si>
  <si>
    <t>1. GASTOS DE PERSONAL POR RESOLUCIÓN DE INCENTIVOS (RI)</t>
  </si>
  <si>
    <t>1. La resolución de incentivos aplica únicamente para docentes y administrativos vinculados la UPN.
2. El valor de la hora tiene como parámetro el valor máximo de la hora definido en la resolución 0859 del 05 de noviembre de 2021.
3. Si el proyecto implica la ejecución de recursos, desde la SAE se constituirá en un proyecto SAR (Servicio Académico Remunerado) para lo cual se requiere necesariamente de un sólo coordinador y una persona de apoyo administrativo, quienes serán los responsables de la gestión administrativa, académica, técnica y financiera del proyecto ante la SAE.</t>
  </si>
  <si>
    <t xml:space="preserve">
PERSONAL VINCULADO POR RI</t>
  </si>
  <si>
    <t>UNIDAD DE MEDIDA</t>
  </si>
  <si>
    <t>CANTIDAD DE PROFESIONALES</t>
  </si>
  <si>
    <t>CANTIDAD DE HORAS POR DOCENTE</t>
  </si>
  <si>
    <t xml:space="preserve">VALOR DE LA HORA
</t>
  </si>
  <si>
    <t>VALOR APORTE ENTIDAD EXTERNA</t>
  </si>
  <si>
    <t>VALOR APORTE UPN COMO CONTRAPARTIDA (si aplica)</t>
  </si>
  <si>
    <t>VALOR TOTAL</t>
  </si>
  <si>
    <t>Director</t>
  </si>
  <si>
    <t>Hora</t>
  </si>
  <si>
    <t>Coordinador</t>
  </si>
  <si>
    <t>Profesional pedagógico</t>
  </si>
  <si>
    <t>Otros profesionales (ejemplo administrativo)</t>
  </si>
  <si>
    <t>Tallerista</t>
  </si>
  <si>
    <t>Personal de apoyo</t>
  </si>
  <si>
    <t>Conferencista</t>
  </si>
  <si>
    <t>TOTAL GASTOS DE PERSONAL POR RESOLUCIÓN DE INCENTIVOS RI</t>
  </si>
  <si>
    <t>2. GASTOS DE PERSONAL POR  CONTRATO DE PRESTACIÓN DE SERVICIOS (CPS)</t>
  </si>
  <si>
    <t>1. Aplica para personal externo a la UPN que será vinculado al proyecto (ejemplo: egresados).
2. Se sugiere estimar el valor de los honorarios teniendo en cuenta el valor promedio del mercado para el perfil requerido.
3. El valor del contrato no podrá ser menor a un salario minimo legal vigente.</t>
  </si>
  <si>
    <t>PERSONAL VINCULADO POR CPS</t>
  </si>
  <si>
    <t>MESES</t>
  </si>
  <si>
    <t>HONORARIOS</t>
  </si>
  <si>
    <t>No aplica para aportes por contrapartida UPN.</t>
  </si>
  <si>
    <t>Mes</t>
  </si>
  <si>
    <t>Profesional administrativo</t>
  </si>
  <si>
    <t>TOTAL GASTOS DE PERSONAL CPS</t>
  </si>
  <si>
    <t>GRAN TOTAL GASTOS DE PERSONAL</t>
  </si>
  <si>
    <t>3. GASTOS GENERALES</t>
  </si>
  <si>
    <t xml:space="preserve">CANTIDAD
 </t>
  </si>
  <si>
    <t>CANTIDAD DE HORAS</t>
  </si>
  <si>
    <t>VALOR DE LA HORA</t>
  </si>
  <si>
    <t>Plataformas UPN (moodle, Teams)</t>
  </si>
  <si>
    <t>Global</t>
  </si>
  <si>
    <t>Certificados o constancias de asistencia</t>
  </si>
  <si>
    <t>Uso de espacios de la UPN o alquiler de espacios físicos</t>
  </si>
  <si>
    <t>Materiales</t>
  </si>
  <si>
    <t>Impresos y publicaciones</t>
  </si>
  <si>
    <t xml:space="preserve">Alimentación </t>
  </si>
  <si>
    <t>Material didáctico</t>
  </si>
  <si>
    <t>TOTAL GASTOS GENERALES</t>
  </si>
  <si>
    <t>4. GASTOS DE VIÁTICOS Y GASTOS DE VIAJE</t>
  </si>
  <si>
    <t>CANTIDAD</t>
  </si>
  <si>
    <t>VALOR UNITARIO</t>
  </si>
  <si>
    <t xml:space="preserve">Viáticos   </t>
  </si>
  <si>
    <t>Transporte terrestre</t>
  </si>
  <si>
    <t>Pasajes aéreos</t>
  </si>
  <si>
    <t>TOTAL GASTOS VIÁTICOS Y GASTOS DE VIAJE</t>
  </si>
  <si>
    <t>5. GASTOS OPERATIVOS</t>
  </si>
  <si>
    <t>Nota: los campos que se detallan a continuación están formulados por lo que los valores se irán calculando automáticamente. Por favor no modificar las fórmulas. Estos sólo aplicarán para propuestas que contemplan financiación para pago de personal y compra o adquisición de bienes y servicios.</t>
  </si>
  <si>
    <t>Gravamen a los movimientos financieros (4 x mil)</t>
  </si>
  <si>
    <t>Costos Operación-Gestión (REC, SGR, OJU, VGU, SAE, VAD: SFN, GCT, SPE) 10%</t>
  </si>
  <si>
    <t>TOTAL GASTOS OPERATIVOS</t>
  </si>
  <si>
    <t>Derechos Económicos</t>
  </si>
  <si>
    <t>GRAN TOTAL</t>
  </si>
  <si>
    <t>Total aporte UPN (Contrapartida)</t>
  </si>
  <si>
    <t>Total aporte aliado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</si>
</sst>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9">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0"/>
      <color theme="0"/>
      <name val="Arial"/>
      <family val="2"/>
    </font>
    <font>
      <sz val="9"/>
      <color indexed="81"/>
      <name val="Tahoma"/>
      <charset val="1"/>
    </font>
    <font>
      <b/>
      <sz val="9"/>
      <color indexed="81"/>
      <name val="Tahoma"/>
      <charset val="1"/>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CCE9AD"/>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center"/>
    </xf>
    <xf numFmtId="165" fontId="2" fillId="0" borderId="0" xfId="1" applyNumberFormat="1" applyFont="1" applyAlignment="1">
      <alignment vertical="center"/>
    </xf>
    <xf numFmtId="0" fontId="2" fillId="0" borderId="0" xfId="0" applyFont="1" applyAlignment="1">
      <alignment vertical="center" wrapText="1"/>
    </xf>
    <xf numFmtId="165" fontId="2" fillId="0" borderId="1" xfId="1" applyNumberFormat="1" applyFont="1" applyBorder="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3" borderId="1" xfId="0" applyFont="1" applyFill="1" applyBorder="1" applyAlignment="1">
      <alignment vertical="center" wrapText="1"/>
    </xf>
    <xf numFmtId="165" fontId="3" fillId="0" borderId="0" xfId="1" applyNumberFormat="1" applyFont="1" applyFill="1" applyBorder="1" applyAlignment="1">
      <alignment horizontal="center" vertical="center" wrapText="1"/>
    </xf>
    <xf numFmtId="165" fontId="2" fillId="0" borderId="1" xfId="1" applyNumberFormat="1" applyFont="1" applyBorder="1" applyAlignment="1">
      <alignment vertical="center" wrapText="1"/>
    </xf>
    <xf numFmtId="165" fontId="4" fillId="0" borderId="1" xfId="1" applyNumberFormat="1" applyFont="1" applyFill="1" applyBorder="1" applyAlignment="1">
      <alignment vertical="center" wrapText="1"/>
    </xf>
    <xf numFmtId="165" fontId="3" fillId="2" borderId="1" xfId="1" applyNumberFormat="1" applyFont="1" applyFill="1" applyBorder="1" applyAlignment="1">
      <alignment vertical="center" wrapText="1"/>
    </xf>
    <xf numFmtId="165" fontId="2" fillId="3" borderId="1" xfId="1" applyNumberFormat="1" applyFont="1" applyFill="1" applyBorder="1"/>
    <xf numFmtId="165" fontId="2" fillId="0" borderId="1" xfId="1" applyNumberFormat="1" applyFont="1" applyBorder="1" applyAlignment="1">
      <alignment horizontal="right" vertical="center" wrapText="1"/>
    </xf>
    <xf numFmtId="165" fontId="3" fillId="0" borderId="0" xfId="1" applyNumberFormat="1" applyFont="1" applyFill="1" applyBorder="1" applyAlignment="1">
      <alignment vertical="center" wrapText="1"/>
    </xf>
    <xf numFmtId="165" fontId="2" fillId="0" borderId="0" xfId="1" applyNumberFormat="1" applyFont="1" applyFill="1" applyAlignment="1">
      <alignment vertical="center"/>
    </xf>
    <xf numFmtId="165" fontId="2" fillId="3" borderId="1" xfId="1" applyNumberFormat="1" applyFont="1" applyFill="1" applyBorder="1" applyAlignment="1">
      <alignment vertical="center"/>
    </xf>
    <xf numFmtId="165" fontId="2" fillId="3" borderId="1" xfId="1"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3" fillId="3" borderId="1" xfId="0" applyFont="1" applyFill="1" applyBorder="1" applyAlignment="1">
      <alignment horizontal="left" vertical="center" wrapText="1"/>
    </xf>
    <xf numFmtId="165" fontId="3" fillId="3" borderId="1" xfId="1" applyNumberFormat="1" applyFont="1" applyFill="1" applyBorder="1" applyAlignment="1">
      <alignment horizontal="left" vertical="center" wrapText="1"/>
    </xf>
    <xf numFmtId="165" fontId="3" fillId="0"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165" fontId="3" fillId="3" borderId="1" xfId="1" applyNumberFormat="1" applyFont="1" applyFill="1" applyBorder="1" applyAlignment="1">
      <alignment vertical="center" wrapText="1"/>
    </xf>
    <xf numFmtId="0" fontId="0" fillId="0" borderId="1" xfId="0" applyBorder="1" applyAlignment="1">
      <alignment horizontal="left" vertical="center" wrapText="1"/>
    </xf>
    <xf numFmtId="9" fontId="2" fillId="0" borderId="1"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0" fontId="2" fillId="4" borderId="1" xfId="0" applyFont="1" applyFill="1" applyBorder="1"/>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xf numFmtId="0" fontId="3" fillId="2" borderId="1" xfId="0" applyFont="1" applyFill="1" applyBorder="1" applyAlignment="1">
      <alignment horizontal="center" wrapText="1"/>
    </xf>
    <xf numFmtId="0" fontId="3" fillId="2" borderId="1" xfId="0" applyFont="1" applyFill="1" applyBorder="1" applyAlignment="1">
      <alignment horizontal="left" vertical="center" wrapText="1"/>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165" fontId="3" fillId="0" borderId="1" xfId="1" applyNumberFormat="1" applyFont="1" applyFill="1" applyBorder="1" applyAlignment="1">
      <alignment horizontal="center"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165" fontId="3" fillId="0" borderId="2"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8" fillId="0" borderId="1" xfId="0" applyFont="1" applyBorder="1" applyAlignment="1">
      <alignment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mruColors>
      <color rgb="FFCCE9AD"/>
      <color rgb="FFB0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suario invitado" id="{FCE07687-5391-460C-AA51-878744DE349F}" userId="S::urn:spo:anon#92184d3b436a990bfedb42006d9a444e02368192c1e9f302ec2d08bd5dd38c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3-05-31T13:37:49.35" personId="{FCE07687-5391-460C-AA51-878744DE349F}" id="{71CB7745-DC68-4183-B10F-03CEA0711E5B}">
    <text>Se considera como personal de apoyo: estudiante UPN, técnico, tecnólogo y bachiller</text>
  </threadedComment>
  <threadedComment ref="D27" dT="2023-05-31T13:54:21.77" personId="{FCE07687-5391-460C-AA51-878744DE349F}" id="{D7258C59-0547-4336-85F0-351E37B0FE85}">
    <text xml:space="preserve">Cantidad de horas del proceso formativo </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election activeCell="B5" sqref="B5"/>
    </sheetView>
  </sheetViews>
  <sheetFormatPr defaultColWidth="11.42578125" defaultRowHeight="15"/>
  <cols>
    <col min="1" max="1" width="6.140625" customWidth="1"/>
    <col min="2" max="2" width="125.7109375" customWidth="1"/>
  </cols>
  <sheetData>
    <row r="1" spans="1:2">
      <c r="A1" s="43" t="s">
        <v>0</v>
      </c>
      <c r="B1" s="44" t="s">
        <v>1</v>
      </c>
    </row>
    <row r="2" spans="1:2">
      <c r="A2" s="42">
        <v>1</v>
      </c>
      <c r="B2" s="41" t="s">
        <v>2</v>
      </c>
    </row>
    <row r="3" spans="1:2" ht="30">
      <c r="A3" s="42">
        <v>2</v>
      </c>
      <c r="B3" s="41" t="s">
        <v>3</v>
      </c>
    </row>
    <row r="4" spans="1:2" ht="30.75">
      <c r="A4" s="42">
        <v>3</v>
      </c>
      <c r="B4" s="41" t="s">
        <v>4</v>
      </c>
    </row>
    <row r="5" spans="1:2" ht="30.75">
      <c r="A5" s="42">
        <v>4</v>
      </c>
      <c r="B5" s="67" t="s">
        <v>5</v>
      </c>
    </row>
    <row r="6" spans="1:2">
      <c r="A6" s="42">
        <v>5</v>
      </c>
      <c r="B6" s="41" t="s">
        <v>6</v>
      </c>
    </row>
    <row r="7" spans="1:2">
      <c r="A7" s="42">
        <v>6</v>
      </c>
      <c r="B7" s="41" t="s">
        <v>7</v>
      </c>
    </row>
    <row r="8" spans="1:2">
      <c r="B8" s="40"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19DC-4EAD-457F-AF08-EB42FC4BACAA}">
  <sheetPr>
    <pageSetUpPr fitToPage="1"/>
  </sheetPr>
  <dimension ref="A1:J50"/>
  <sheetViews>
    <sheetView tabSelected="1" topLeftCell="A34" zoomScale="82" zoomScaleNormal="82" workbookViewId="0">
      <selection activeCell="G50" sqref="G50"/>
    </sheetView>
  </sheetViews>
  <sheetFormatPr defaultColWidth="11.42578125" defaultRowHeight="12.75"/>
  <cols>
    <col min="1" max="1" width="42.85546875" style="10" customWidth="1"/>
    <col min="2" max="2" width="11.42578125" style="1"/>
    <col min="3" max="4" width="23.28515625" style="1" customWidth="1"/>
    <col min="5" max="5" width="28.42578125" style="9" customWidth="1"/>
    <col min="6" max="6" width="20.28515625" style="9" customWidth="1"/>
    <col min="7" max="7" width="28.42578125" style="9" customWidth="1"/>
    <col min="8" max="8" width="24.85546875" style="9" customWidth="1"/>
    <col min="9" max="9" width="31.85546875" style="14" hidden="1" customWidth="1"/>
    <col min="10" max="10" width="17.85546875" style="13" hidden="1" customWidth="1"/>
    <col min="11" max="16384" width="11.42578125" style="1"/>
  </cols>
  <sheetData>
    <row r="1" spans="1:10" ht="21.75" customHeight="1">
      <c r="A1" s="48" t="s">
        <v>9</v>
      </c>
      <c r="B1" s="48"/>
      <c r="C1" s="48"/>
      <c r="D1" s="48"/>
      <c r="E1" s="48"/>
      <c r="F1" s="48"/>
      <c r="G1" s="48"/>
      <c r="H1" s="48"/>
    </row>
    <row r="2" spans="1:10" ht="21.75" customHeight="1">
      <c r="A2" s="49" t="s">
        <v>10</v>
      </c>
      <c r="B2" s="49"/>
      <c r="C2" s="49"/>
      <c r="D2" s="49"/>
      <c r="E2" s="49"/>
      <c r="F2" s="49"/>
      <c r="G2" s="49"/>
      <c r="H2" s="49"/>
    </row>
    <row r="3" spans="1:10" ht="59.25" customHeight="1">
      <c r="A3" s="53" t="s">
        <v>11</v>
      </c>
      <c r="B3" s="53"/>
      <c r="C3" s="53"/>
      <c r="D3" s="53"/>
      <c r="E3" s="53"/>
      <c r="F3" s="53"/>
      <c r="G3" s="53"/>
      <c r="H3" s="53"/>
    </row>
    <row r="4" spans="1:10" s="2" customFormat="1" ht="25.5">
      <c r="A4" s="3" t="s">
        <v>12</v>
      </c>
      <c r="B4" s="3" t="s">
        <v>13</v>
      </c>
      <c r="C4" s="3" t="s">
        <v>14</v>
      </c>
      <c r="D4" s="3" t="s">
        <v>15</v>
      </c>
      <c r="E4" s="4" t="s">
        <v>16</v>
      </c>
      <c r="F4" s="4" t="s">
        <v>17</v>
      </c>
      <c r="G4" s="4" t="s">
        <v>18</v>
      </c>
      <c r="H4" s="4" t="s">
        <v>19</v>
      </c>
      <c r="I4" s="15"/>
      <c r="J4" s="16"/>
    </row>
    <row r="5" spans="1:10" s="2" customFormat="1">
      <c r="A5" s="5" t="s">
        <v>20</v>
      </c>
      <c r="B5" s="5" t="s">
        <v>21</v>
      </c>
      <c r="C5" s="17"/>
      <c r="D5" s="17"/>
      <c r="E5" s="19">
        <v>129920</v>
      </c>
      <c r="F5" s="11">
        <f>E5*C5*D5</f>
        <v>0</v>
      </c>
      <c r="G5" s="26"/>
      <c r="H5" s="31">
        <f t="shared" ref="H5:H10" si="0">F5+G5</f>
        <v>0</v>
      </c>
      <c r="I5" s="15"/>
      <c r="J5" s="16"/>
    </row>
    <row r="6" spans="1:10">
      <c r="A6" s="5" t="s">
        <v>22</v>
      </c>
      <c r="B6" s="5" t="s">
        <v>21</v>
      </c>
      <c r="C6" s="17"/>
      <c r="D6" s="17"/>
      <c r="E6" s="19">
        <v>113680</v>
      </c>
      <c r="F6" s="11">
        <f>E6*C6*D6</f>
        <v>0</v>
      </c>
      <c r="G6" s="26"/>
      <c r="H6" s="31">
        <f>F6+G6</f>
        <v>0</v>
      </c>
    </row>
    <row r="7" spans="1:10">
      <c r="A7" s="5" t="s">
        <v>23</v>
      </c>
      <c r="B7" s="5" t="s">
        <v>21</v>
      </c>
      <c r="C7" s="17"/>
      <c r="D7" s="17"/>
      <c r="E7" s="19">
        <v>97440</v>
      </c>
      <c r="F7" s="11">
        <f t="shared" ref="F7:F11" si="1">E7*C7*D7</f>
        <v>0</v>
      </c>
      <c r="G7" s="26"/>
      <c r="H7" s="31">
        <f t="shared" si="0"/>
        <v>0</v>
      </c>
    </row>
    <row r="8" spans="1:10">
      <c r="A8" s="5" t="s">
        <v>24</v>
      </c>
      <c r="B8" s="5" t="s">
        <v>21</v>
      </c>
      <c r="C8" s="17"/>
      <c r="D8" s="17"/>
      <c r="E8" s="19">
        <v>97440</v>
      </c>
      <c r="F8" s="11">
        <f>E8*C8*D8</f>
        <v>0</v>
      </c>
      <c r="G8" s="26"/>
      <c r="H8" s="31">
        <f>F8+G8</f>
        <v>0</v>
      </c>
    </row>
    <row r="9" spans="1:10">
      <c r="A9" s="5" t="s">
        <v>25</v>
      </c>
      <c r="B9" s="5" t="s">
        <v>21</v>
      </c>
      <c r="C9" s="17"/>
      <c r="D9" s="17"/>
      <c r="E9" s="19">
        <v>64960</v>
      </c>
      <c r="F9" s="11">
        <f t="shared" si="1"/>
        <v>0</v>
      </c>
      <c r="G9" s="26"/>
      <c r="H9" s="31">
        <f t="shared" si="0"/>
        <v>0</v>
      </c>
    </row>
    <row r="10" spans="1:10">
      <c r="A10" s="5" t="s">
        <v>26</v>
      </c>
      <c r="B10" s="5" t="s">
        <v>21</v>
      </c>
      <c r="C10" s="17"/>
      <c r="D10" s="17"/>
      <c r="E10" s="19">
        <v>16240</v>
      </c>
      <c r="F10" s="11">
        <f t="shared" si="1"/>
        <v>0</v>
      </c>
      <c r="G10" s="26"/>
      <c r="H10" s="31">
        <f t="shared" si="0"/>
        <v>0</v>
      </c>
    </row>
    <row r="11" spans="1:10">
      <c r="A11" s="5" t="s">
        <v>27</v>
      </c>
      <c r="B11" s="5" t="s">
        <v>21</v>
      </c>
      <c r="C11" s="17"/>
      <c r="D11" s="17"/>
      <c r="E11" s="20">
        <v>27067</v>
      </c>
      <c r="F11" s="11">
        <f t="shared" si="1"/>
        <v>0</v>
      </c>
      <c r="G11" s="22"/>
      <c r="H11" s="31">
        <f t="shared" ref="H11" si="2">F11+G11</f>
        <v>0</v>
      </c>
    </row>
    <row r="12" spans="1:10">
      <c r="A12" s="48" t="s">
        <v>28</v>
      </c>
      <c r="B12" s="48"/>
      <c r="C12" s="48"/>
      <c r="D12" s="48"/>
      <c r="E12" s="48"/>
      <c r="F12" s="11">
        <f>SUM(F5:F11)</f>
        <v>0</v>
      </c>
      <c r="G12" s="11">
        <f>SUM(G5:G11)</f>
        <v>0</v>
      </c>
      <c r="H12" s="11">
        <f>SUM(H5:H11)</f>
        <v>0</v>
      </c>
    </row>
    <row r="13" spans="1:10" ht="19.5" customHeight="1">
      <c r="A13" s="49" t="s">
        <v>29</v>
      </c>
      <c r="B13" s="49"/>
      <c r="C13" s="49"/>
      <c r="D13" s="49"/>
      <c r="E13" s="49"/>
      <c r="F13" s="49"/>
      <c r="G13" s="49"/>
      <c r="H13" s="49"/>
    </row>
    <row r="14" spans="1:10" ht="55.5" customHeight="1">
      <c r="A14" s="57" t="s">
        <v>30</v>
      </c>
      <c r="B14" s="58"/>
      <c r="C14" s="58"/>
      <c r="D14" s="58"/>
      <c r="E14" s="58"/>
      <c r="F14" s="58"/>
      <c r="G14" s="58"/>
      <c r="H14" s="59"/>
    </row>
    <row r="15" spans="1:10" ht="25.5">
      <c r="A15" s="3" t="s">
        <v>31</v>
      </c>
      <c r="B15" s="3" t="s">
        <v>13</v>
      </c>
      <c r="C15" s="3" t="s">
        <v>14</v>
      </c>
      <c r="D15" s="38" t="s">
        <v>32</v>
      </c>
      <c r="E15" s="38" t="s">
        <v>33</v>
      </c>
      <c r="F15" s="4" t="s">
        <v>17</v>
      </c>
      <c r="G15" s="54" t="s">
        <v>34</v>
      </c>
      <c r="H15" s="4" t="s">
        <v>19</v>
      </c>
    </row>
    <row r="16" spans="1:10">
      <c r="A16" s="5" t="s">
        <v>20</v>
      </c>
      <c r="B16" s="28" t="s">
        <v>35</v>
      </c>
      <c r="C16" s="29"/>
      <c r="D16" s="29"/>
      <c r="E16" s="30"/>
      <c r="F16" s="11">
        <f>E16*C16*D16</f>
        <v>0</v>
      </c>
      <c r="G16" s="55"/>
      <c r="H16" s="31">
        <f>F16</f>
        <v>0</v>
      </c>
    </row>
    <row r="17" spans="1:8">
      <c r="A17" s="5" t="s">
        <v>22</v>
      </c>
      <c r="B17" s="28" t="s">
        <v>35</v>
      </c>
      <c r="C17" s="29"/>
      <c r="D17" s="29"/>
      <c r="E17" s="30"/>
      <c r="F17" s="11">
        <f t="shared" ref="F17:F22" si="3">E17*C17*D17</f>
        <v>0</v>
      </c>
      <c r="G17" s="55"/>
      <c r="H17" s="31">
        <f t="shared" ref="H17:H20" si="4">F17</f>
        <v>0</v>
      </c>
    </row>
    <row r="18" spans="1:8">
      <c r="A18" s="5" t="s">
        <v>36</v>
      </c>
      <c r="B18" s="28" t="s">
        <v>35</v>
      </c>
      <c r="C18" s="29"/>
      <c r="D18" s="29"/>
      <c r="E18" s="30"/>
      <c r="F18" s="11">
        <f>E18*C18*D18</f>
        <v>0</v>
      </c>
      <c r="G18" s="55"/>
      <c r="H18" s="31">
        <f>F18</f>
        <v>0</v>
      </c>
    </row>
    <row r="19" spans="1:8">
      <c r="A19" s="5" t="s">
        <v>23</v>
      </c>
      <c r="B19" s="28" t="s">
        <v>35</v>
      </c>
      <c r="C19" s="29"/>
      <c r="D19" s="29"/>
      <c r="E19" s="30"/>
      <c r="F19" s="11">
        <f>E19*C19*D19</f>
        <v>0</v>
      </c>
      <c r="G19" s="55"/>
      <c r="H19" s="31">
        <f t="shared" si="4"/>
        <v>0</v>
      </c>
    </row>
    <row r="20" spans="1:8">
      <c r="A20" s="5" t="s">
        <v>25</v>
      </c>
      <c r="B20" s="28" t="s">
        <v>35</v>
      </c>
      <c r="C20" s="29"/>
      <c r="D20" s="29"/>
      <c r="E20" s="30"/>
      <c r="F20" s="11">
        <f t="shared" si="3"/>
        <v>0</v>
      </c>
      <c r="G20" s="55"/>
      <c r="H20" s="31">
        <f t="shared" si="4"/>
        <v>0</v>
      </c>
    </row>
    <row r="21" spans="1:8">
      <c r="A21" s="5" t="s">
        <v>26</v>
      </c>
      <c r="B21" s="28" t="s">
        <v>35</v>
      </c>
      <c r="C21" s="29"/>
      <c r="D21" s="29"/>
      <c r="E21" s="30"/>
      <c r="F21" s="11">
        <f>E21*C21*D21</f>
        <v>0</v>
      </c>
      <c r="G21" s="55"/>
      <c r="H21" s="31">
        <f>F21</f>
        <v>0</v>
      </c>
    </row>
    <row r="22" spans="1:8">
      <c r="A22" s="5" t="s">
        <v>27</v>
      </c>
      <c r="B22" s="28" t="s">
        <v>35</v>
      </c>
      <c r="C22" s="29"/>
      <c r="D22" s="29"/>
      <c r="E22" s="30"/>
      <c r="F22" s="11">
        <f t="shared" si="3"/>
        <v>0</v>
      </c>
      <c r="G22" s="55"/>
      <c r="H22" s="31">
        <f>F22</f>
        <v>0</v>
      </c>
    </row>
    <row r="23" spans="1:8">
      <c r="A23" s="48" t="s">
        <v>37</v>
      </c>
      <c r="B23" s="48"/>
      <c r="C23" s="48"/>
      <c r="D23" s="48"/>
      <c r="E23" s="48"/>
      <c r="F23" s="11">
        <f>SUM(F16:F22)</f>
        <v>0</v>
      </c>
      <c r="G23" s="55"/>
      <c r="H23" s="31">
        <f>SUM(H16:H22)</f>
        <v>0</v>
      </c>
    </row>
    <row r="24" spans="1:8">
      <c r="A24" s="48" t="s">
        <v>38</v>
      </c>
      <c r="B24" s="48"/>
      <c r="C24" s="48"/>
      <c r="D24" s="48"/>
      <c r="E24" s="48"/>
      <c r="F24" s="21">
        <f>SUM(F12+F23)</f>
        <v>0</v>
      </c>
      <c r="G24" s="56"/>
      <c r="H24" s="21">
        <f>SUM(H12+H23)</f>
        <v>0</v>
      </c>
    </row>
    <row r="25" spans="1:8" ht="17.25" customHeight="1">
      <c r="A25" s="68" t="s">
        <v>39</v>
      </c>
      <c r="B25" s="69"/>
      <c r="C25" s="69"/>
      <c r="D25" s="69"/>
      <c r="E25" s="69"/>
      <c r="F25" s="69"/>
      <c r="G25" s="69"/>
      <c r="H25" s="70"/>
    </row>
    <row r="26" spans="1:8" ht="24">
      <c r="A26" s="3"/>
      <c r="B26" s="3" t="s">
        <v>13</v>
      </c>
      <c r="C26" s="45" t="s">
        <v>40</v>
      </c>
      <c r="D26" s="3" t="s">
        <v>41</v>
      </c>
      <c r="E26" s="3" t="s">
        <v>42</v>
      </c>
      <c r="F26" s="3" t="s">
        <v>17</v>
      </c>
      <c r="G26" s="4" t="s">
        <v>18</v>
      </c>
      <c r="H26" s="11"/>
    </row>
    <row r="27" spans="1:8">
      <c r="A27" s="8" t="s">
        <v>43</v>
      </c>
      <c r="B27" s="6" t="s">
        <v>44</v>
      </c>
      <c r="C27" s="6"/>
      <c r="D27" s="6"/>
      <c r="E27" s="32">
        <v>600</v>
      </c>
      <c r="F27" s="11">
        <f>C27*D27*E27</f>
        <v>0</v>
      </c>
      <c r="G27" s="27"/>
      <c r="H27" s="31">
        <f>F27+G27</f>
        <v>0</v>
      </c>
    </row>
    <row r="28" spans="1:8">
      <c r="A28" s="8" t="s">
        <v>45</v>
      </c>
      <c r="B28" s="33"/>
      <c r="C28" s="33"/>
      <c r="D28" s="33"/>
      <c r="E28" s="31">
        <v>18000</v>
      </c>
      <c r="F28" s="11">
        <f>E28*C28</f>
        <v>0</v>
      </c>
      <c r="G28" s="27"/>
      <c r="H28" s="31">
        <f>F28+G28</f>
        <v>0</v>
      </c>
    </row>
    <row r="29" spans="1:8" ht="25.5">
      <c r="A29" s="5" t="s">
        <v>46</v>
      </c>
      <c r="B29" s="6" t="s">
        <v>44</v>
      </c>
      <c r="C29" s="6"/>
      <c r="D29" s="6"/>
      <c r="E29" s="22"/>
      <c r="F29" s="11">
        <f>E29*C29</f>
        <v>0</v>
      </c>
      <c r="G29" s="27">
        <f t="shared" ref="G29" si="5">E29*C29</f>
        <v>0</v>
      </c>
      <c r="H29" s="31">
        <f>F29+G29</f>
        <v>0</v>
      </c>
    </row>
    <row r="30" spans="1:8">
      <c r="A30" s="8" t="s">
        <v>47</v>
      </c>
      <c r="B30" s="6" t="s">
        <v>44</v>
      </c>
      <c r="C30" s="6"/>
      <c r="D30" s="39">
        <v>1</v>
      </c>
      <c r="E30" s="32"/>
      <c r="F30" s="11">
        <f>E30*C30</f>
        <v>0</v>
      </c>
      <c r="G30" s="50" t="s">
        <v>34</v>
      </c>
      <c r="H30" s="31">
        <f>F30</f>
        <v>0</v>
      </c>
    </row>
    <row r="31" spans="1:8">
      <c r="A31" s="8" t="s">
        <v>48</v>
      </c>
      <c r="B31" s="6" t="s">
        <v>44</v>
      </c>
      <c r="C31" s="6"/>
      <c r="D31" s="39">
        <v>1</v>
      </c>
      <c r="E31" s="32"/>
      <c r="F31" s="11">
        <f>E31*C31</f>
        <v>0</v>
      </c>
      <c r="G31" s="50"/>
      <c r="H31" s="31">
        <f t="shared" ref="H31" si="6">F31</f>
        <v>0</v>
      </c>
    </row>
    <row r="32" spans="1:8">
      <c r="A32" s="8" t="s">
        <v>49</v>
      </c>
      <c r="B32" s="33"/>
      <c r="C32" s="33"/>
      <c r="D32" s="39">
        <v>1</v>
      </c>
      <c r="E32" s="32"/>
      <c r="F32" s="11">
        <f t="shared" ref="F32:F33" si="7">E32*C32</f>
        <v>0</v>
      </c>
      <c r="G32" s="50"/>
      <c r="H32" s="31">
        <f>F32</f>
        <v>0</v>
      </c>
    </row>
    <row r="33" spans="1:8">
      <c r="A33" s="8" t="s">
        <v>50</v>
      </c>
      <c r="B33" s="6" t="s">
        <v>44</v>
      </c>
      <c r="C33" s="6"/>
      <c r="D33" s="39">
        <v>1</v>
      </c>
      <c r="E33" s="32"/>
      <c r="F33" s="11">
        <f t="shared" si="7"/>
        <v>0</v>
      </c>
      <c r="G33" s="50"/>
      <c r="H33" s="31">
        <f>F33</f>
        <v>0</v>
      </c>
    </row>
    <row r="34" spans="1:8">
      <c r="A34" s="46" t="s">
        <v>51</v>
      </c>
      <c r="B34" s="46"/>
      <c r="C34" s="46"/>
      <c r="D34" s="46"/>
      <c r="E34" s="46"/>
      <c r="F34" s="21">
        <f>SUM(F27:F33)</f>
        <v>0</v>
      </c>
      <c r="G34" s="21">
        <f>G27+G28+G29</f>
        <v>0</v>
      </c>
      <c r="H34" s="31">
        <f>F34+G34</f>
        <v>0</v>
      </c>
    </row>
    <row r="35" spans="1:8" ht="21" customHeight="1">
      <c r="A35" s="68" t="s">
        <v>52</v>
      </c>
      <c r="B35" s="69"/>
      <c r="C35" s="69"/>
      <c r="D35" s="69"/>
      <c r="E35" s="69"/>
      <c r="F35" s="69"/>
      <c r="G35" s="69"/>
      <c r="H35" s="70"/>
    </row>
    <row r="36" spans="1:8" ht="24">
      <c r="A36" s="3"/>
      <c r="B36" s="3" t="s">
        <v>13</v>
      </c>
      <c r="C36" s="60" t="s">
        <v>53</v>
      </c>
      <c r="D36" s="61"/>
      <c r="E36" s="3" t="s">
        <v>54</v>
      </c>
      <c r="F36" s="3" t="s">
        <v>17</v>
      </c>
      <c r="G36" s="3"/>
      <c r="H36" s="11"/>
    </row>
    <row r="37" spans="1:8" ht="15" customHeight="1">
      <c r="A37" s="5" t="s">
        <v>55</v>
      </c>
      <c r="B37" s="34"/>
      <c r="C37" s="62"/>
      <c r="D37" s="63"/>
      <c r="E37" s="35"/>
      <c r="F37" s="11">
        <f>C37*E37</f>
        <v>0</v>
      </c>
      <c r="G37" s="50" t="s">
        <v>34</v>
      </c>
      <c r="H37" s="31">
        <f>F37</f>
        <v>0</v>
      </c>
    </row>
    <row r="38" spans="1:8">
      <c r="A38" s="5" t="s">
        <v>56</v>
      </c>
      <c r="B38" s="34"/>
      <c r="C38" s="62"/>
      <c r="D38" s="63"/>
      <c r="E38" s="35"/>
      <c r="F38" s="11">
        <f>C38*E38</f>
        <v>0</v>
      </c>
      <c r="G38" s="50"/>
      <c r="H38" s="31">
        <f>F38</f>
        <v>0</v>
      </c>
    </row>
    <row r="39" spans="1:8">
      <c r="A39" s="5" t="s">
        <v>57</v>
      </c>
      <c r="B39" s="34"/>
      <c r="C39" s="62"/>
      <c r="D39" s="63"/>
      <c r="E39" s="34"/>
      <c r="F39" s="11">
        <f>C39*E39</f>
        <v>0</v>
      </c>
      <c r="G39" s="50"/>
      <c r="H39" s="31">
        <f>F39</f>
        <v>0</v>
      </c>
    </row>
    <row r="40" spans="1:8">
      <c r="A40" s="46" t="s">
        <v>58</v>
      </c>
      <c r="B40" s="46"/>
      <c r="C40" s="46"/>
      <c r="D40" s="46"/>
      <c r="E40" s="46"/>
      <c r="F40" s="11">
        <f>SUM(F37:F39)</f>
        <v>0</v>
      </c>
      <c r="G40" s="50"/>
      <c r="H40" s="31">
        <f>F40</f>
        <v>0</v>
      </c>
    </row>
    <row r="41" spans="1:8">
      <c r="A41" s="68" t="s">
        <v>59</v>
      </c>
      <c r="B41" s="69"/>
      <c r="C41" s="69"/>
      <c r="D41" s="69"/>
      <c r="E41" s="69"/>
      <c r="F41" s="69"/>
      <c r="G41" s="69"/>
      <c r="H41" s="70"/>
    </row>
    <row r="42" spans="1:8" ht="39.75" customHeight="1">
      <c r="A42" s="64" t="s">
        <v>60</v>
      </c>
      <c r="B42" s="65"/>
      <c r="C42" s="65"/>
      <c r="D42" s="65"/>
      <c r="E42" s="65"/>
      <c r="F42" s="65"/>
      <c r="G42" s="66"/>
      <c r="H42" s="11"/>
    </row>
    <row r="43" spans="1:8">
      <c r="A43" s="5" t="s">
        <v>61</v>
      </c>
      <c r="B43" s="51" t="s">
        <v>44</v>
      </c>
      <c r="C43" s="51"/>
      <c r="D43" s="28"/>
      <c r="E43" s="7">
        <v>1</v>
      </c>
      <c r="F43" s="23">
        <f>(+F24+F34+F40)*4/1000</f>
        <v>0</v>
      </c>
      <c r="G43" s="23">
        <f>F43*E43</f>
        <v>0</v>
      </c>
      <c r="H43" s="11"/>
    </row>
    <row r="44" spans="1:8" ht="25.5">
      <c r="A44" s="5" t="s">
        <v>62</v>
      </c>
      <c r="B44" s="51" t="s">
        <v>44</v>
      </c>
      <c r="C44" s="47"/>
      <c r="D44" s="36"/>
      <c r="E44" s="7">
        <v>1</v>
      </c>
      <c r="F44" s="23">
        <f>(H24+H34+H40)*0.1/0.75-F43</f>
        <v>0</v>
      </c>
      <c r="G44" s="23">
        <f>F44*E44</f>
        <v>0</v>
      </c>
      <c r="H44" s="11"/>
    </row>
    <row r="45" spans="1:8">
      <c r="A45" s="46" t="s">
        <v>63</v>
      </c>
      <c r="B45" s="46"/>
      <c r="C45" s="46"/>
      <c r="D45" s="46"/>
      <c r="E45" s="46"/>
      <c r="F45" s="46"/>
      <c r="G45" s="21">
        <f>SUM(G43:G44)</f>
        <v>0</v>
      </c>
      <c r="H45" s="11"/>
    </row>
    <row r="46" spans="1:8">
      <c r="A46" s="5" t="s">
        <v>64</v>
      </c>
      <c r="B46" s="52">
        <v>0.15</v>
      </c>
      <c r="C46" s="52"/>
      <c r="D46" s="37"/>
      <c r="E46" s="7">
        <v>1</v>
      </c>
      <c r="F46" s="23">
        <f>(H24+H34+H40)*0.15/0.75</f>
        <v>0</v>
      </c>
      <c r="G46" s="23">
        <f>F46*E46</f>
        <v>0</v>
      </c>
      <c r="H46" s="11"/>
    </row>
    <row r="47" spans="1:8">
      <c r="A47" s="46" t="s">
        <v>65</v>
      </c>
      <c r="B47" s="46"/>
      <c r="C47" s="46"/>
      <c r="D47" s="46"/>
      <c r="E47" s="46"/>
      <c r="F47" s="46"/>
      <c r="G47" s="11">
        <f>H24+H34+H40+G45+G46</f>
        <v>0</v>
      </c>
      <c r="H47" s="11"/>
    </row>
    <row r="48" spans="1:8" ht="15">
      <c r="A48" s="46" t="s">
        <v>66</v>
      </c>
      <c r="B48" s="46"/>
      <c r="C48" s="46"/>
      <c r="D48" s="46"/>
      <c r="E48" s="46"/>
      <c r="F48" s="47"/>
      <c r="G48" s="11">
        <f>G12+G34</f>
        <v>0</v>
      </c>
      <c r="H48" s="11"/>
    </row>
    <row r="49" spans="1:8" ht="15">
      <c r="A49" s="46" t="s">
        <v>67</v>
      </c>
      <c r="B49" s="46"/>
      <c r="C49" s="46"/>
      <c r="D49" s="46"/>
      <c r="E49" s="46"/>
      <c r="F49" s="47"/>
      <c r="G49" s="11">
        <f>G47-G48</f>
        <v>0</v>
      </c>
      <c r="H49" s="11"/>
    </row>
    <row r="50" spans="1:8">
      <c r="A50" s="12"/>
      <c r="B50" s="12"/>
      <c r="C50" s="12"/>
      <c r="D50" s="12"/>
      <c r="E50" s="18"/>
      <c r="F50" s="24"/>
      <c r="G50" s="25"/>
      <c r="H50" s="25"/>
    </row>
  </sheetData>
  <mergeCells count="28">
    <mergeCell ref="A12:E12"/>
    <mergeCell ref="A3:H3"/>
    <mergeCell ref="A1:H1"/>
    <mergeCell ref="A13:H13"/>
    <mergeCell ref="B43:C43"/>
    <mergeCell ref="G15:G24"/>
    <mergeCell ref="A14:H14"/>
    <mergeCell ref="A2:H2"/>
    <mergeCell ref="C36:D36"/>
    <mergeCell ref="C37:D37"/>
    <mergeCell ref="C38:D38"/>
    <mergeCell ref="C39:D39"/>
    <mergeCell ref="A42:G42"/>
    <mergeCell ref="A25:H25"/>
    <mergeCell ref="A35:H35"/>
    <mergeCell ref="A41:H41"/>
    <mergeCell ref="A49:F49"/>
    <mergeCell ref="A23:E23"/>
    <mergeCell ref="A24:E24"/>
    <mergeCell ref="A34:E34"/>
    <mergeCell ref="A40:E40"/>
    <mergeCell ref="G30:G33"/>
    <mergeCell ref="G37:G40"/>
    <mergeCell ref="B44:C44"/>
    <mergeCell ref="A45:F45"/>
    <mergeCell ref="B46:C46"/>
    <mergeCell ref="A47:F47"/>
    <mergeCell ref="A48:F48"/>
  </mergeCells>
  <pageMargins left="0.7" right="0.7" top="0.75" bottom="0.75" header="0.3" footer="0.3"/>
  <pageSetup scale="9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d95ad0-67d5-4a80-965e-0097a43dcc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05C95E633241B4794C57FE6CE0E9EB9" ma:contentTypeVersion="13" ma:contentTypeDescription="Crear nuevo documento." ma:contentTypeScope="" ma:versionID="792b633e117202f9c43048b890e0d4b8">
  <xsd:schema xmlns:xsd="http://www.w3.org/2001/XMLSchema" xmlns:xs="http://www.w3.org/2001/XMLSchema" xmlns:p="http://schemas.microsoft.com/office/2006/metadata/properties" xmlns:ns3="2dd95ad0-67d5-4a80-965e-0097a43dcc29" xmlns:ns4="308771bd-ffe8-434a-9113-fdcc4a58069e" targetNamespace="http://schemas.microsoft.com/office/2006/metadata/properties" ma:root="true" ma:fieldsID="d62405ca65e89aa2e096feb0089d16ba" ns3:_="" ns4:_="">
    <xsd:import namespace="2dd95ad0-67d5-4a80-965e-0097a43dcc29"/>
    <xsd:import namespace="308771bd-ffe8-434a-9113-fdcc4a58069e"/>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ObjectDetectorVersion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95ad0-67d5-4a80-965e-0097a43dc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8771bd-ffe8-434a-9113-fdcc4a58069e"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29889F-A4BD-4542-9A20-CD0D08305AF8}"/>
</file>

<file path=customXml/itemProps2.xml><?xml version="1.0" encoding="utf-8"?>
<ds:datastoreItem xmlns:ds="http://schemas.openxmlformats.org/officeDocument/2006/customXml" ds:itemID="{DC15FAAB-491F-4E81-B89D-3FB4DCC8BE1C}"/>
</file>

<file path=customXml/itemProps3.xml><?xml version="1.0" encoding="utf-8"?>
<ds:datastoreItem xmlns:ds="http://schemas.openxmlformats.org/officeDocument/2006/customXml" ds:itemID="{17053D3E-9F78-41C6-B8B6-3A00602191D8}"/>
</file>

<file path=docProps/app.xml><?xml version="1.0" encoding="utf-8"?>
<Properties xmlns="http://schemas.openxmlformats.org/officeDocument/2006/extended-properties" xmlns:vt="http://schemas.openxmlformats.org/officeDocument/2006/docPropsVTypes">
  <Application>Microsoft Excel Online</Application>
  <Manager/>
  <Company>UNIVERSIDAD PEDAGOGICA NACIONAL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RODRIGUEZ RODRIGUEZ</dc:creator>
  <cp:keywords/>
  <dc:description/>
  <cp:lastModifiedBy/>
  <cp:revision/>
  <dcterms:created xsi:type="dcterms:W3CDTF">2023-02-01T16:30:49Z</dcterms:created>
  <dcterms:modified xsi:type="dcterms:W3CDTF">2023-05-31T14:00:57Z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0x010100D05C95E633241B4794C57FE6CE0E9EB9</vt:lpwstr>
  </property>
</Properties>
</file>